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codeName="ThisWorkbook" defaultThemeVersion="166925"/>
  <xr:revisionPtr revIDLastSave="0" documentId="8_{1FAAB297-4806-2947-AAE4-FF451EBEA866}" xr6:coauthVersionLast="47" xr6:coauthVersionMax="47" xr10:uidLastSave="{00000000-0000-0000-0000-000000000000}"/>
  <bookViews>
    <workbookView xWindow="0" yWindow="500" windowWidth="25600" windowHeight="15540" xr2:uid="{3619E226-298D-CF49-AD52-3204E372E6E6}"/>
  </bookViews>
  <sheets>
    <sheet name="Solar_Modele" sheetId="1" r:id="rId1"/>
  </sheets>
  <definedNames>
    <definedName name="_xlnm.Print_Area" localSheetId="0">Solar_Modele!$C$1:$K$36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9" i="1" l="1"/>
  <c r="G18" i="1"/>
  <c r="I18" i="1" s="1"/>
  <c r="K18" i="1" s="1"/>
  <c r="G17" i="1"/>
  <c r="I17" i="1" s="1"/>
  <c r="K17" i="1" s="1"/>
  <c r="G16" i="1"/>
  <c r="I16" i="1" s="1"/>
  <c r="K16" i="1" s="1"/>
  <c r="G15" i="1"/>
  <c r="I15" i="1" s="1"/>
  <c r="K15" i="1" s="1"/>
  <c r="G14" i="1"/>
  <c r="I14" i="1" s="1"/>
  <c r="K14" i="1" s="1"/>
  <c r="I13" i="1"/>
  <c r="K13" i="1" s="1"/>
  <c r="G13" i="1"/>
  <c r="G12" i="1"/>
  <c r="I12" i="1" s="1"/>
  <c r="K12" i="1" s="1"/>
  <c r="G11" i="1"/>
  <c r="I11" i="1" s="1"/>
  <c r="K11" i="1" s="1"/>
  <c r="G10" i="1"/>
  <c r="I10" i="1" s="1"/>
  <c r="K10" i="1" s="1"/>
  <c r="I9" i="1"/>
  <c r="K9" i="1" s="1"/>
  <c r="G9" i="1"/>
  <c r="G8" i="1"/>
  <c r="G19" i="1" s="1"/>
  <c r="J4" i="1"/>
  <c r="J3" i="1"/>
  <c r="I8" i="1" l="1"/>
  <c r="I19" i="1" l="1"/>
  <c r="E23" i="1" s="1"/>
  <c r="E24" i="1" s="1"/>
  <c r="E25" i="1" s="1"/>
  <c r="K3" i="1" s="1"/>
  <c r="K8" i="1"/>
  <c r="K19" i="1" s="1"/>
  <c r="K5" i="1" l="1"/>
  <c r="K4" i="1"/>
  <c r="K20" i="1"/>
</calcChain>
</file>

<file path=xl/sharedStrings.xml><?xml version="1.0" encoding="utf-8"?>
<sst xmlns="http://schemas.openxmlformats.org/spreadsheetml/2006/main" count="44" uniqueCount="42">
  <si>
    <t>ESTIMATION DES BESOINS EN CONVERTISSEUR, BATTERIES ET PLAQUES SOLAIRE</t>
  </si>
  <si>
    <t>Nombre</t>
  </si>
  <si>
    <t>Puissance (watts)</t>
  </si>
  <si>
    <t>Total</t>
  </si>
  <si>
    <t>Conso heure</t>
  </si>
  <si>
    <t>Nombre d'heure/Jour</t>
  </si>
  <si>
    <t>Total/jour</t>
  </si>
  <si>
    <t>Ampoules</t>
  </si>
  <si>
    <t>Lead</t>
  </si>
  <si>
    <t>ronde</t>
  </si>
  <si>
    <t>Barrettes</t>
  </si>
  <si>
    <t>Frigo</t>
  </si>
  <si>
    <t>Ventilateur</t>
  </si>
  <si>
    <t>Télévision</t>
  </si>
  <si>
    <t>Climatiseur</t>
  </si>
  <si>
    <t>Accessoire son</t>
  </si>
  <si>
    <t>Total global</t>
  </si>
  <si>
    <t>Consommation mensuelle</t>
  </si>
  <si>
    <t>Puissance</t>
  </si>
  <si>
    <t>Nombre de batteries</t>
  </si>
  <si>
    <t>Voltage de la batterie</t>
  </si>
  <si>
    <t>Ampérage de la batterie</t>
  </si>
  <si>
    <t>Nombre d'heure d'ensoleillement</t>
  </si>
  <si>
    <t>Perte de charge (propreté, ensoleillement..)</t>
  </si>
  <si>
    <t>Puissance des panneaux</t>
  </si>
  <si>
    <t>Consommation en besoin</t>
  </si>
  <si>
    <t>Réserve de charge</t>
  </si>
  <si>
    <t>Puissance du Convertiseur en KVA</t>
  </si>
  <si>
    <t>Nombre de plaques</t>
  </si>
  <si>
    <t>DONNEES ET CALCULS DE BASE</t>
  </si>
  <si>
    <t>PARAMETRES D'AJUSTEMENT</t>
  </si>
  <si>
    <t xml:space="preserve">PARAMETRES DES EQUIPEMENTS ET D'UTILISATION </t>
  </si>
  <si>
    <t>Perte de transport/transfert</t>
  </si>
  <si>
    <t>Besoin total en accumulation</t>
  </si>
  <si>
    <t>1-Lister l'ensemble de vos équipements à fonctionner sous solaire (Colonne C et D)</t>
  </si>
  <si>
    <t>2- Mettez le nombre par type équipement (Colonne E)</t>
  </si>
  <si>
    <t>Nombre d'heure d'utilisation souhaitée par jour</t>
  </si>
  <si>
    <t>GUIDE D'UTILISATION</t>
  </si>
  <si>
    <t xml:space="preserve">6- Vous obtenez les caractéristiquements des équipements et leur nombre nécessaire (le convertisseur est utile si vous souhaitez utilisé du 220 volts) </t>
  </si>
  <si>
    <t>3- Sur chaque équipement notez la puissence en watts (Colonne F)</t>
  </si>
  <si>
    <t>4- Déterminer approximativement la durée de fonctionnement en heure par jour pour chaque équipement (Colonne J)</t>
  </si>
  <si>
    <t>5- Définissez les paramètres des équipements et d'utilisation (Colonne K, cellules K22 à K25)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</si>
</sst>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_)\ _C_F_A_ ;_ * \(#,##0\)\ _C_F_A_ ;_ * &quot;-&quot;_)\ _C_F_A_ ;_ @_ "/>
  </numFmts>
  <fonts count="9" x14ac:knownFonts="1">
    <font>
      <sz val="11"/>
      <color theme="1"/>
      <name val="Calibri"/>
      <family val="2"/>
      <charset val="134"/>
      <scheme val="minor"/>
    </font>
    <font>
      <sz val="12"/>
      <color rgb="FF3F3F76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b/>
      <sz val="11"/>
      <color rgb="FFFF0000"/>
      <name val="Calibri"/>
      <family val="2"/>
      <scheme val="minor"/>
    </font>
    <font>
      <b/>
      <sz val="12"/>
      <color theme="0"/>
      <name val="Trebuchet MS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/>
        <bgColor indexed="64"/>
      </patternFill>
    </fill>
  </fills>
  <borders count="3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thin">
        <color rgb="FF7F7F7F"/>
      </left>
      <right style="medium">
        <color indexed="64"/>
      </right>
      <top/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164" fontId="3" fillId="0" borderId="0" applyFont="0" applyFill="0" applyBorder="0" applyAlignment="0" applyProtection="0"/>
    <xf numFmtId="0" fontId="1" fillId="2" borderId="1" applyNumberFormat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</cellStyleXfs>
  <cellXfs count="74">
    <xf numFmtId="0" fontId="0" fillId="0" borderId="0" xfId="0">
      <alignment vertical="center"/>
    </xf>
    <xf numFmtId="0" fontId="0" fillId="5" borderId="0" xfId="0" applyFill="1" applyAlignment="1">
      <alignment horizontal="left" vertical="top"/>
    </xf>
    <xf numFmtId="164" fontId="0" fillId="5" borderId="2" xfId="1" applyFont="1" applyFill="1" applyBorder="1" applyAlignment="1">
      <alignment horizontal="left" vertical="top"/>
    </xf>
    <xf numFmtId="164" fontId="0" fillId="5" borderId="2" xfId="0" applyNumberFormat="1" applyFill="1" applyBorder="1" applyAlignment="1">
      <alignment horizontal="left" vertical="top"/>
    </xf>
    <xf numFmtId="164" fontId="0" fillId="5" borderId="0" xfId="0" applyNumberFormat="1" applyFill="1" applyAlignment="1">
      <alignment horizontal="left" vertical="top"/>
    </xf>
    <xf numFmtId="0" fontId="0" fillId="5" borderId="0" xfId="0" applyFill="1" applyBorder="1" applyAlignment="1">
      <alignment horizontal="left" vertical="top"/>
    </xf>
    <xf numFmtId="0" fontId="0" fillId="5" borderId="7" xfId="0" applyFill="1" applyBorder="1" applyAlignment="1">
      <alignment horizontal="left" vertical="top"/>
    </xf>
    <xf numFmtId="0" fontId="0" fillId="5" borderId="8" xfId="0" applyFill="1" applyBorder="1" applyAlignment="1">
      <alignment horizontal="left" vertical="top"/>
    </xf>
    <xf numFmtId="0" fontId="0" fillId="5" borderId="11" xfId="0" applyFill="1" applyBorder="1" applyAlignment="1">
      <alignment horizontal="left" vertical="top"/>
    </xf>
    <xf numFmtId="164" fontId="2" fillId="3" borderId="7" xfId="3" applyNumberFormat="1" applyBorder="1" applyAlignment="1">
      <alignment horizontal="left" vertical="top"/>
    </xf>
    <xf numFmtId="0" fontId="5" fillId="5" borderId="0" xfId="0" applyFont="1" applyFill="1" applyBorder="1" applyAlignment="1">
      <alignment horizontal="left" vertical="top"/>
    </xf>
    <xf numFmtId="0" fontId="0" fillId="5" borderId="7" xfId="0" applyFill="1" applyBorder="1" applyAlignment="1">
      <alignment horizontal="center" vertical="top"/>
    </xf>
    <xf numFmtId="0" fontId="0" fillId="9" borderId="16" xfId="0" applyFill="1" applyBorder="1" applyAlignment="1">
      <alignment horizontal="left" vertical="top"/>
    </xf>
    <xf numFmtId="0" fontId="0" fillId="9" borderId="17" xfId="0" applyFill="1" applyBorder="1" applyAlignment="1">
      <alignment horizontal="left" vertical="top"/>
    </xf>
    <xf numFmtId="0" fontId="2" fillId="4" borderId="18" xfId="4" applyBorder="1" applyAlignment="1">
      <alignment vertical="top"/>
    </xf>
    <xf numFmtId="0" fontId="2" fillId="4" borderId="6" xfId="4" applyBorder="1" applyAlignment="1">
      <alignment vertical="top"/>
    </xf>
    <xf numFmtId="0" fontId="2" fillId="4" borderId="14" xfId="4" applyBorder="1" applyAlignment="1">
      <alignment vertical="top"/>
    </xf>
    <xf numFmtId="0" fontId="2" fillId="4" borderId="10" xfId="4" applyBorder="1" applyAlignment="1">
      <alignment vertical="top"/>
    </xf>
    <xf numFmtId="0" fontId="8" fillId="5" borderId="0" xfId="0" applyFont="1" applyFill="1" applyBorder="1" applyAlignment="1">
      <alignment horizontal="left" vertical="top"/>
    </xf>
    <xf numFmtId="0" fontId="8" fillId="5" borderId="0" xfId="0" applyFont="1" applyFill="1" applyBorder="1" applyAlignment="1">
      <alignment horizontal="center" vertical="top"/>
    </xf>
    <xf numFmtId="164" fontId="8" fillId="5" borderId="0" xfId="1" applyFont="1" applyFill="1" applyBorder="1" applyAlignment="1">
      <alignment horizontal="center" vertical="top"/>
    </xf>
    <xf numFmtId="9" fontId="8" fillId="5" borderId="0" xfId="0" applyNumberFormat="1" applyFont="1" applyFill="1" applyBorder="1" applyAlignment="1">
      <alignment horizontal="center" vertical="top"/>
    </xf>
    <xf numFmtId="0" fontId="7" fillId="5" borderId="8" xfId="0" applyFont="1" applyFill="1" applyBorder="1" applyAlignment="1">
      <alignment horizontal="left" vertical="top"/>
    </xf>
    <xf numFmtId="164" fontId="8" fillId="5" borderId="11" xfId="0" applyNumberFormat="1" applyFont="1" applyFill="1" applyBorder="1" applyAlignment="1">
      <alignment horizontal="center" vertical="top"/>
    </xf>
    <xf numFmtId="0" fontId="8" fillId="5" borderId="11" xfId="0" applyFont="1" applyFill="1" applyBorder="1" applyAlignment="1">
      <alignment horizontal="left" vertical="top"/>
    </xf>
    <xf numFmtId="0" fontId="0" fillId="5" borderId="22" xfId="0" applyFill="1" applyBorder="1" applyAlignment="1">
      <alignment horizontal="left" vertical="top"/>
    </xf>
    <xf numFmtId="0" fontId="0" fillId="7" borderId="6" xfId="0" applyFill="1" applyBorder="1" applyAlignment="1" applyProtection="1">
      <alignment horizontal="left" vertical="top"/>
      <protection locked="0"/>
    </xf>
    <xf numFmtId="0" fontId="0" fillId="7" borderId="2" xfId="0" applyFill="1" applyBorder="1" applyAlignment="1" applyProtection="1">
      <alignment horizontal="left" vertical="top"/>
      <protection locked="0"/>
    </xf>
    <xf numFmtId="0" fontId="0" fillId="7" borderId="9" xfId="0" applyFill="1" applyBorder="1" applyAlignment="1" applyProtection="1">
      <alignment horizontal="center" vertical="top"/>
      <protection locked="0"/>
    </xf>
    <xf numFmtId="0" fontId="0" fillId="7" borderId="13" xfId="0" applyFill="1" applyBorder="1" applyAlignment="1" applyProtection="1">
      <alignment horizontal="center" vertical="top"/>
      <protection locked="0"/>
    </xf>
    <xf numFmtId="0" fontId="4" fillId="6" borderId="23" xfId="0" applyFont="1" applyFill="1" applyBorder="1" applyAlignment="1">
      <alignment horizontal="left" vertical="top"/>
    </xf>
    <xf numFmtId="0" fontId="4" fillId="6" borderId="16" xfId="0" applyFont="1" applyFill="1" applyBorder="1" applyAlignment="1">
      <alignment horizontal="left" vertical="top"/>
    </xf>
    <xf numFmtId="0" fontId="4" fillId="6" borderId="24" xfId="0" applyFont="1" applyFill="1" applyBorder="1" applyAlignment="1">
      <alignment horizontal="left" vertical="top"/>
    </xf>
    <xf numFmtId="0" fontId="4" fillId="6" borderId="25" xfId="0" applyFont="1" applyFill="1" applyBorder="1" applyAlignment="1">
      <alignment horizontal="left" vertical="top"/>
    </xf>
    <xf numFmtId="164" fontId="1" fillId="2" borderId="27" xfId="1" applyFont="1" applyFill="1" applyBorder="1" applyAlignment="1">
      <alignment horizontal="left" vertical="top"/>
    </xf>
    <xf numFmtId="164" fontId="1" fillId="2" borderId="28" xfId="1" applyFont="1" applyFill="1" applyBorder="1" applyAlignment="1">
      <alignment horizontal="left" vertical="top"/>
    </xf>
    <xf numFmtId="164" fontId="1" fillId="2" borderId="29" xfId="1" applyFont="1" applyFill="1" applyBorder="1" applyAlignment="1">
      <alignment horizontal="left" vertical="top"/>
    </xf>
    <xf numFmtId="0" fontId="0" fillId="7" borderId="18" xfId="0" applyFill="1" applyBorder="1" applyAlignment="1" applyProtection="1">
      <alignment horizontal="left" vertical="top"/>
      <protection locked="0"/>
    </xf>
    <xf numFmtId="0" fontId="0" fillId="7" borderId="30" xfId="0" applyFill="1" applyBorder="1" applyAlignment="1" applyProtection="1">
      <alignment horizontal="left" vertical="top"/>
      <protection locked="0"/>
    </xf>
    <xf numFmtId="0" fontId="0" fillId="5" borderId="30" xfId="0" applyFill="1" applyBorder="1" applyAlignment="1">
      <alignment horizontal="left" vertical="top"/>
    </xf>
    <xf numFmtId="0" fontId="0" fillId="5" borderId="4" xfId="0" applyFill="1" applyBorder="1" applyAlignment="1">
      <alignment horizontal="left" vertical="top"/>
    </xf>
    <xf numFmtId="164" fontId="0" fillId="5" borderId="20" xfId="1" applyFont="1" applyFill="1" applyBorder="1" applyAlignment="1">
      <alignment horizontal="left" vertical="top"/>
    </xf>
    <xf numFmtId="0" fontId="0" fillId="7" borderId="14" xfId="0" applyFill="1" applyBorder="1" applyAlignment="1" applyProtection="1">
      <alignment horizontal="left" vertical="top"/>
      <protection locked="0"/>
    </xf>
    <xf numFmtId="0" fontId="0" fillId="7" borderId="10" xfId="0" applyFill="1" applyBorder="1" applyAlignment="1" applyProtection="1">
      <alignment horizontal="left" vertical="top"/>
      <protection locked="0"/>
    </xf>
    <xf numFmtId="164" fontId="0" fillId="5" borderId="10" xfId="1" applyFont="1" applyFill="1" applyBorder="1" applyAlignment="1">
      <alignment horizontal="left" vertical="top"/>
    </xf>
    <xf numFmtId="164" fontId="0" fillId="5" borderId="10" xfId="0" applyNumberFormat="1" applyFill="1" applyBorder="1" applyAlignment="1">
      <alignment horizontal="left" vertical="top"/>
    </xf>
    <xf numFmtId="164" fontId="0" fillId="5" borderId="9" xfId="1" applyFont="1" applyFill="1" applyBorder="1" applyAlignment="1" applyProtection="1">
      <alignment horizontal="left" vertical="top"/>
      <protection hidden="1"/>
    </xf>
    <xf numFmtId="164" fontId="0" fillId="5" borderId="13" xfId="1" applyFont="1" applyFill="1" applyBorder="1" applyAlignment="1" applyProtection="1">
      <alignment horizontal="left" vertical="top"/>
      <protection hidden="1"/>
    </xf>
    <xf numFmtId="0" fontId="0" fillId="5" borderId="19" xfId="0" applyFill="1" applyBorder="1" applyAlignment="1" applyProtection="1">
      <alignment horizontal="center" vertical="top"/>
      <protection hidden="1"/>
    </xf>
    <xf numFmtId="0" fontId="0" fillId="5" borderId="15" xfId="0" applyFill="1" applyBorder="1" applyAlignment="1" applyProtection="1">
      <alignment horizontal="center" vertical="top"/>
      <protection hidden="1"/>
    </xf>
    <xf numFmtId="164" fontId="0" fillId="8" borderId="20" xfId="0" applyNumberFormat="1" applyFill="1" applyBorder="1" applyAlignment="1" applyProtection="1">
      <alignment horizontal="left" vertical="top"/>
      <protection hidden="1"/>
    </xf>
    <xf numFmtId="164" fontId="0" fillId="8" borderId="9" xfId="0" applyNumberFormat="1" applyFill="1" applyBorder="1" applyAlignment="1" applyProtection="1">
      <alignment horizontal="left" vertical="top"/>
      <protection hidden="1"/>
    </xf>
    <xf numFmtId="164" fontId="0" fillId="8" borderId="13" xfId="0" applyNumberFormat="1" applyFill="1" applyBorder="1" applyAlignment="1" applyProtection="1">
      <alignment horizontal="center" vertical="top"/>
      <protection hidden="1"/>
    </xf>
    <xf numFmtId="0" fontId="0" fillId="9" borderId="0" xfId="0" applyFill="1" applyBorder="1" applyAlignment="1">
      <alignment horizontal="left" vertical="top"/>
    </xf>
    <xf numFmtId="0" fontId="5" fillId="5" borderId="31" xfId="0" applyFont="1" applyFill="1" applyBorder="1" applyAlignment="1">
      <alignment horizontal="left" vertical="top"/>
    </xf>
    <xf numFmtId="0" fontId="0" fillId="5" borderId="32" xfId="0" applyFill="1" applyBorder="1" applyAlignment="1">
      <alignment horizontal="left" vertical="top"/>
    </xf>
    <xf numFmtId="0" fontId="0" fillId="9" borderId="8" xfId="0" applyFill="1" applyBorder="1" applyAlignment="1">
      <alignment horizontal="left" vertical="top" indent="1"/>
    </xf>
    <xf numFmtId="0" fontId="0" fillId="9" borderId="7" xfId="0" applyFill="1" applyBorder="1" applyAlignment="1">
      <alignment horizontal="left" vertical="top"/>
    </xf>
    <xf numFmtId="0" fontId="0" fillId="9" borderId="21" xfId="0" applyFill="1" applyBorder="1" applyAlignment="1">
      <alignment horizontal="left" vertical="top" indent="1"/>
    </xf>
    <xf numFmtId="0" fontId="0" fillId="9" borderId="11" xfId="0" applyFill="1" applyBorder="1" applyAlignment="1">
      <alignment horizontal="left" vertical="top"/>
    </xf>
    <xf numFmtId="0" fontId="0" fillId="9" borderId="12" xfId="0" applyFill="1" applyBorder="1" applyAlignment="1">
      <alignment horizontal="left" vertical="top"/>
    </xf>
    <xf numFmtId="0" fontId="6" fillId="3" borderId="3" xfId="3" applyFont="1" applyBorder="1" applyAlignment="1">
      <alignment horizontal="center" vertical="top"/>
    </xf>
    <xf numFmtId="0" fontId="6" fillId="3" borderId="4" xfId="3" applyFont="1" applyBorder="1" applyAlignment="1">
      <alignment horizontal="center" vertical="top"/>
    </xf>
    <xf numFmtId="0" fontId="6" fillId="3" borderId="5" xfId="3" applyFont="1" applyBorder="1" applyAlignment="1">
      <alignment horizontal="center" vertical="top"/>
    </xf>
    <xf numFmtId="0" fontId="0" fillId="9" borderId="2" xfId="0" applyFill="1" applyBorder="1" applyAlignment="1">
      <alignment horizontal="left" vertical="top"/>
    </xf>
    <xf numFmtId="0" fontId="8" fillId="5" borderId="8" xfId="0" applyFont="1" applyFill="1" applyBorder="1" applyAlignment="1">
      <alignment horizontal="left" vertical="top"/>
    </xf>
    <xf numFmtId="0" fontId="8" fillId="5" borderId="0" xfId="0" applyFont="1" applyFill="1" applyBorder="1" applyAlignment="1">
      <alignment horizontal="left" vertical="top"/>
    </xf>
    <xf numFmtId="0" fontId="1" fillId="2" borderId="26" xfId="2" applyBorder="1" applyAlignment="1">
      <alignment horizontal="center" vertical="top"/>
    </xf>
    <xf numFmtId="0" fontId="1" fillId="2" borderId="27" xfId="2" applyBorder="1" applyAlignment="1">
      <alignment horizontal="center" vertical="top"/>
    </xf>
    <xf numFmtId="0" fontId="2" fillId="5" borderId="8" xfId="3" applyFont="1" applyFill="1" applyBorder="1" applyAlignment="1">
      <alignment horizontal="center" vertical="top"/>
    </xf>
    <xf numFmtId="0" fontId="2" fillId="5" borderId="0" xfId="3" applyFont="1" applyFill="1" applyBorder="1" applyAlignment="1">
      <alignment horizontal="center" vertical="top"/>
    </xf>
    <xf numFmtId="0" fontId="0" fillId="9" borderId="10" xfId="0" applyFill="1" applyBorder="1" applyAlignment="1">
      <alignment horizontal="left" vertical="top"/>
    </xf>
    <xf numFmtId="0" fontId="8" fillId="5" borderId="21" xfId="0" applyFont="1" applyFill="1" applyBorder="1" applyAlignment="1">
      <alignment horizontal="left" vertical="top"/>
    </xf>
    <xf numFmtId="0" fontId="8" fillId="5" borderId="11" xfId="0" applyFont="1" applyFill="1" applyBorder="1" applyAlignment="1">
      <alignment horizontal="left" vertical="top"/>
    </xf>
  </cellXfs>
  <cellStyles count="5">
    <cellStyle name="Accent1" xfId="3" builtinId="29"/>
    <cellStyle name="Accent2" xfId="4" builtinId="33"/>
    <cellStyle name="Entrée" xfId="2" builtinId="20"/>
    <cellStyle name="Millier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sapsapservices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793750</xdr:colOff>
      <xdr:row>7</xdr:row>
      <xdr:rowOff>102052</xdr:rowOff>
    </xdr:from>
    <xdr:to>
      <xdr:col>1</xdr:col>
      <xdr:colOff>510267</xdr:colOff>
      <xdr:row>9</xdr:row>
      <xdr:rowOff>136070</xdr:rowOff>
    </xdr:to>
    <xdr:sp macro="" textlink="">
      <xdr:nvSpPr>
        <xdr:cNvPr id="4" name="Ellipse 3">
          <a:extLst>
            <a:ext uri="{FF2B5EF4-FFF2-40B4-BE49-F238E27FC236}">
              <a16:creationId xmlns:a16="http://schemas.microsoft.com/office/drawing/2014/main" id="{B8CD81AA-A2CD-BD45-B313-FD51D1691D95}"/>
            </a:ext>
          </a:extLst>
        </xdr:cNvPr>
        <xdr:cNvSpPr/>
      </xdr:nvSpPr>
      <xdr:spPr>
        <a:xfrm>
          <a:off x="793750" y="1519463"/>
          <a:ext cx="544285" cy="419553"/>
        </a:xfrm>
        <a:prstGeom prst="ellips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fr-FR" sz="1400" b="1">
              <a:solidFill>
                <a:schemeClr val="bg1"/>
              </a:solidFill>
            </a:rPr>
            <a:t>1</a:t>
          </a:r>
        </a:p>
      </xdr:txBody>
    </xdr:sp>
    <xdr:clientData/>
  </xdr:twoCellAnchor>
  <xdr:twoCellAnchor>
    <xdr:from>
      <xdr:col>4</xdr:col>
      <xdr:colOff>136072</xdr:colOff>
      <xdr:row>1</xdr:row>
      <xdr:rowOff>102053</xdr:rowOff>
    </xdr:from>
    <xdr:to>
      <xdr:col>4</xdr:col>
      <xdr:colOff>591457</xdr:colOff>
      <xdr:row>3</xdr:row>
      <xdr:rowOff>102054</xdr:rowOff>
    </xdr:to>
    <xdr:sp macro="" textlink="">
      <xdr:nvSpPr>
        <xdr:cNvPr id="5" name="Ellipse 4">
          <a:extLst>
            <a:ext uri="{FF2B5EF4-FFF2-40B4-BE49-F238E27FC236}">
              <a16:creationId xmlns:a16="http://schemas.microsoft.com/office/drawing/2014/main" id="{3E55FC74-E81E-4940-A638-339817C7876A}"/>
            </a:ext>
          </a:extLst>
        </xdr:cNvPr>
        <xdr:cNvSpPr/>
      </xdr:nvSpPr>
      <xdr:spPr>
        <a:xfrm>
          <a:off x="3912054" y="306160"/>
          <a:ext cx="455385" cy="408215"/>
        </a:xfrm>
        <a:prstGeom prst="ellips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fr-FR" sz="1400" b="1">
              <a:solidFill>
                <a:schemeClr val="bg1"/>
              </a:solidFill>
            </a:rPr>
            <a:t>2</a:t>
          </a:r>
        </a:p>
      </xdr:txBody>
    </xdr:sp>
    <xdr:clientData/>
  </xdr:twoCellAnchor>
  <xdr:twoCellAnchor>
    <xdr:from>
      <xdr:col>11</xdr:col>
      <xdr:colOff>408216</xdr:colOff>
      <xdr:row>7</xdr:row>
      <xdr:rowOff>11338</xdr:rowOff>
    </xdr:from>
    <xdr:to>
      <xdr:col>12</xdr:col>
      <xdr:colOff>56698</xdr:colOff>
      <xdr:row>9</xdr:row>
      <xdr:rowOff>34018</xdr:rowOff>
    </xdr:to>
    <xdr:sp macro="" textlink="">
      <xdr:nvSpPr>
        <xdr:cNvPr id="6" name="Ellipse 5">
          <a:extLst>
            <a:ext uri="{FF2B5EF4-FFF2-40B4-BE49-F238E27FC236}">
              <a16:creationId xmlns:a16="http://schemas.microsoft.com/office/drawing/2014/main" id="{F8A92277-5D11-E746-8D51-D51393C3C326}"/>
            </a:ext>
          </a:extLst>
        </xdr:cNvPr>
        <xdr:cNvSpPr/>
      </xdr:nvSpPr>
      <xdr:spPr>
        <a:xfrm>
          <a:off x="10352770" y="1428749"/>
          <a:ext cx="476249" cy="408215"/>
        </a:xfrm>
        <a:prstGeom prst="ellips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fr-FR" sz="1400" b="1">
              <a:solidFill>
                <a:schemeClr val="bg1"/>
              </a:solidFill>
            </a:rPr>
            <a:t>4</a:t>
          </a:r>
        </a:p>
      </xdr:txBody>
    </xdr:sp>
    <xdr:clientData/>
  </xdr:twoCellAnchor>
  <xdr:twoCellAnchor>
    <xdr:from>
      <xdr:col>5</xdr:col>
      <xdr:colOff>283484</xdr:colOff>
      <xdr:row>1</xdr:row>
      <xdr:rowOff>102053</xdr:rowOff>
    </xdr:from>
    <xdr:to>
      <xdr:col>5</xdr:col>
      <xdr:colOff>827769</xdr:colOff>
      <xdr:row>3</xdr:row>
      <xdr:rowOff>113393</xdr:rowOff>
    </xdr:to>
    <xdr:sp macro="" textlink="">
      <xdr:nvSpPr>
        <xdr:cNvPr id="7" name="Ellipse 6">
          <a:extLst>
            <a:ext uri="{FF2B5EF4-FFF2-40B4-BE49-F238E27FC236}">
              <a16:creationId xmlns:a16="http://schemas.microsoft.com/office/drawing/2014/main" id="{A1C727C9-CF9F-4C4A-AF80-CE64E21150D2}"/>
            </a:ext>
          </a:extLst>
        </xdr:cNvPr>
        <xdr:cNvSpPr/>
      </xdr:nvSpPr>
      <xdr:spPr>
        <a:xfrm>
          <a:off x="4660448" y="306160"/>
          <a:ext cx="544285" cy="419554"/>
        </a:xfrm>
        <a:prstGeom prst="ellips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fr-FR" sz="1400" b="1">
              <a:solidFill>
                <a:schemeClr val="bg1"/>
              </a:solidFill>
            </a:rPr>
            <a:t>3</a:t>
          </a:r>
        </a:p>
      </xdr:txBody>
    </xdr:sp>
    <xdr:clientData/>
  </xdr:twoCellAnchor>
  <xdr:twoCellAnchor>
    <xdr:from>
      <xdr:col>11</xdr:col>
      <xdr:colOff>430891</xdr:colOff>
      <xdr:row>21</xdr:row>
      <xdr:rowOff>170090</xdr:rowOff>
    </xdr:from>
    <xdr:to>
      <xdr:col>11</xdr:col>
      <xdr:colOff>816428</xdr:colOff>
      <xdr:row>23</xdr:row>
      <xdr:rowOff>158750</xdr:rowOff>
    </xdr:to>
    <xdr:sp macro="" textlink="">
      <xdr:nvSpPr>
        <xdr:cNvPr id="8" name="Ellipse 7">
          <a:extLst>
            <a:ext uri="{FF2B5EF4-FFF2-40B4-BE49-F238E27FC236}">
              <a16:creationId xmlns:a16="http://schemas.microsoft.com/office/drawing/2014/main" id="{47106E3E-25AC-7545-8802-145095FADC7B}"/>
            </a:ext>
          </a:extLst>
        </xdr:cNvPr>
        <xdr:cNvSpPr/>
      </xdr:nvSpPr>
      <xdr:spPr>
        <a:xfrm>
          <a:off x="10375445" y="4104822"/>
          <a:ext cx="385537" cy="374196"/>
        </a:xfrm>
        <a:prstGeom prst="ellips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fr-FR" sz="1400" b="1">
              <a:solidFill>
                <a:schemeClr val="bg1"/>
              </a:solidFill>
            </a:rPr>
            <a:t>5</a:t>
          </a:r>
        </a:p>
      </xdr:txBody>
    </xdr:sp>
    <xdr:clientData/>
  </xdr:twoCellAnchor>
  <xdr:twoCellAnchor>
    <xdr:from>
      <xdr:col>11</xdr:col>
      <xdr:colOff>340179</xdr:colOff>
      <xdr:row>2</xdr:row>
      <xdr:rowOff>124733</xdr:rowOff>
    </xdr:from>
    <xdr:to>
      <xdr:col>11</xdr:col>
      <xdr:colOff>737053</xdr:colOff>
      <xdr:row>4</xdr:row>
      <xdr:rowOff>90714</xdr:rowOff>
    </xdr:to>
    <xdr:sp macro="" textlink="">
      <xdr:nvSpPr>
        <xdr:cNvPr id="9" name="Ellipse 8">
          <a:extLst>
            <a:ext uri="{FF2B5EF4-FFF2-40B4-BE49-F238E27FC236}">
              <a16:creationId xmlns:a16="http://schemas.microsoft.com/office/drawing/2014/main" id="{ACEE2161-0F36-CC4E-94CC-886BDED05E54}"/>
            </a:ext>
          </a:extLst>
        </xdr:cNvPr>
        <xdr:cNvSpPr/>
      </xdr:nvSpPr>
      <xdr:spPr>
        <a:xfrm>
          <a:off x="10284733" y="532947"/>
          <a:ext cx="396874" cy="374196"/>
        </a:xfrm>
        <a:prstGeom prst="ellips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fr-FR" sz="1400" b="1">
              <a:solidFill>
                <a:schemeClr val="bg1"/>
              </a:solidFill>
            </a:rPr>
            <a:t>6</a:t>
          </a:r>
        </a:p>
      </xdr:txBody>
    </xdr:sp>
    <xdr:clientData/>
  </xdr:twoCellAnchor>
  <xdr:twoCellAnchor>
    <xdr:from>
      <xdr:col>1</xdr:col>
      <xdr:colOff>491842</xdr:colOff>
      <xdr:row>8</xdr:row>
      <xdr:rowOff>128909</xdr:rowOff>
    </xdr:from>
    <xdr:to>
      <xdr:col>2</xdr:col>
      <xdr:colOff>7087</xdr:colOff>
      <xdr:row>8</xdr:row>
      <xdr:rowOff>131895</xdr:rowOff>
    </xdr:to>
    <xdr:cxnSp macro="">
      <xdr:nvCxnSpPr>
        <xdr:cNvPr id="11" name="Connecteur droit avec flèche 10">
          <a:extLst>
            <a:ext uri="{FF2B5EF4-FFF2-40B4-BE49-F238E27FC236}">
              <a16:creationId xmlns:a16="http://schemas.microsoft.com/office/drawing/2014/main" id="{7616FA38-B202-AF49-8E70-73663244506A}"/>
            </a:ext>
          </a:extLst>
        </xdr:cNvPr>
        <xdr:cNvCxnSpPr/>
      </xdr:nvCxnSpPr>
      <xdr:spPr>
        <a:xfrm>
          <a:off x="1319610" y="1739088"/>
          <a:ext cx="343013" cy="2986"/>
        </a:xfrm>
        <a:prstGeom prst="straightConnector1">
          <a:avLst/>
        </a:prstGeom>
        <a:ln w="317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355770</xdr:colOff>
      <xdr:row>3</xdr:row>
      <xdr:rowOff>174267</xdr:rowOff>
    </xdr:from>
    <xdr:to>
      <xdr:col>4</xdr:col>
      <xdr:colOff>362857</xdr:colOff>
      <xdr:row>5</xdr:row>
      <xdr:rowOff>22678</xdr:rowOff>
    </xdr:to>
    <xdr:cxnSp macro="">
      <xdr:nvCxnSpPr>
        <xdr:cNvPr id="12" name="Connecteur droit avec flèche 11">
          <a:extLst>
            <a:ext uri="{FF2B5EF4-FFF2-40B4-BE49-F238E27FC236}">
              <a16:creationId xmlns:a16="http://schemas.microsoft.com/office/drawing/2014/main" id="{60993B15-33BD-014C-A79B-28F77DE7C8ED}"/>
            </a:ext>
          </a:extLst>
        </xdr:cNvPr>
        <xdr:cNvCxnSpPr/>
      </xdr:nvCxnSpPr>
      <xdr:spPr>
        <a:xfrm>
          <a:off x="4131752" y="786588"/>
          <a:ext cx="7087" cy="267965"/>
        </a:xfrm>
        <a:prstGeom prst="straightConnector1">
          <a:avLst/>
        </a:prstGeom>
        <a:ln w="317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548538</xdr:colOff>
      <xdr:row>3</xdr:row>
      <xdr:rowOff>140249</xdr:rowOff>
    </xdr:from>
    <xdr:to>
      <xdr:col>5</xdr:col>
      <xdr:colOff>555625</xdr:colOff>
      <xdr:row>4</xdr:row>
      <xdr:rowOff>204106</xdr:rowOff>
    </xdr:to>
    <xdr:cxnSp macro="">
      <xdr:nvCxnSpPr>
        <xdr:cNvPr id="15" name="Connecteur droit avec flèche 14">
          <a:extLst>
            <a:ext uri="{FF2B5EF4-FFF2-40B4-BE49-F238E27FC236}">
              <a16:creationId xmlns:a16="http://schemas.microsoft.com/office/drawing/2014/main" id="{644E903D-24C8-2649-96B2-A397E989F1EC}"/>
            </a:ext>
          </a:extLst>
        </xdr:cNvPr>
        <xdr:cNvCxnSpPr/>
      </xdr:nvCxnSpPr>
      <xdr:spPr>
        <a:xfrm>
          <a:off x="4925502" y="752570"/>
          <a:ext cx="7087" cy="267965"/>
        </a:xfrm>
        <a:prstGeom prst="straightConnector1">
          <a:avLst/>
        </a:prstGeom>
        <a:ln w="317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11338</xdr:colOff>
      <xdr:row>3</xdr:row>
      <xdr:rowOff>68931</xdr:rowOff>
    </xdr:from>
    <xdr:to>
      <xdr:col>11</xdr:col>
      <xdr:colOff>330264</xdr:colOff>
      <xdr:row>3</xdr:row>
      <xdr:rowOff>80375</xdr:rowOff>
    </xdr:to>
    <xdr:cxnSp macro="">
      <xdr:nvCxnSpPr>
        <xdr:cNvPr id="16" name="Connecteur droit avec flèche 15">
          <a:extLst>
            <a:ext uri="{FF2B5EF4-FFF2-40B4-BE49-F238E27FC236}">
              <a16:creationId xmlns:a16="http://schemas.microsoft.com/office/drawing/2014/main" id="{61CF9601-673A-CC49-9372-C51C33A5FD10}"/>
            </a:ext>
          </a:extLst>
        </xdr:cNvPr>
        <xdr:cNvCxnSpPr/>
      </xdr:nvCxnSpPr>
      <xdr:spPr>
        <a:xfrm flipH="1" flipV="1">
          <a:off x="9955892" y="681252"/>
          <a:ext cx="318926" cy="11444"/>
        </a:xfrm>
        <a:prstGeom prst="straightConnector1">
          <a:avLst/>
        </a:prstGeom>
        <a:ln w="317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1349375</xdr:colOff>
      <xdr:row>8</xdr:row>
      <xdr:rowOff>67870</xdr:rowOff>
    </xdr:from>
    <xdr:to>
      <xdr:col>11</xdr:col>
      <xdr:colOff>381924</xdr:colOff>
      <xdr:row>8</xdr:row>
      <xdr:rowOff>69201</xdr:rowOff>
    </xdr:to>
    <xdr:cxnSp macro="">
      <xdr:nvCxnSpPr>
        <xdr:cNvPr id="18" name="Connecteur droit avec flèche 17">
          <a:extLst>
            <a:ext uri="{FF2B5EF4-FFF2-40B4-BE49-F238E27FC236}">
              <a16:creationId xmlns:a16="http://schemas.microsoft.com/office/drawing/2014/main" id="{3A523BE0-F9C7-4840-9BE8-F6072BFC8977}"/>
            </a:ext>
          </a:extLst>
        </xdr:cNvPr>
        <xdr:cNvCxnSpPr/>
      </xdr:nvCxnSpPr>
      <xdr:spPr>
        <a:xfrm flipH="1" flipV="1">
          <a:off x="8924018" y="1678049"/>
          <a:ext cx="1402460" cy="1331"/>
        </a:xfrm>
        <a:prstGeom prst="straightConnector1">
          <a:avLst/>
        </a:prstGeom>
        <a:ln w="317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34017</xdr:colOff>
      <xdr:row>22</xdr:row>
      <xdr:rowOff>186041</xdr:rowOff>
    </xdr:from>
    <xdr:to>
      <xdr:col>11</xdr:col>
      <xdr:colOff>352943</xdr:colOff>
      <xdr:row>22</xdr:row>
      <xdr:rowOff>190052</xdr:rowOff>
    </xdr:to>
    <xdr:cxnSp macro="">
      <xdr:nvCxnSpPr>
        <xdr:cNvPr id="20" name="Connecteur droit avec flèche 19">
          <a:extLst>
            <a:ext uri="{FF2B5EF4-FFF2-40B4-BE49-F238E27FC236}">
              <a16:creationId xmlns:a16="http://schemas.microsoft.com/office/drawing/2014/main" id="{AF8945CA-87D4-F845-A0FA-CE221C024A8D}"/>
            </a:ext>
          </a:extLst>
        </xdr:cNvPr>
        <xdr:cNvCxnSpPr/>
      </xdr:nvCxnSpPr>
      <xdr:spPr>
        <a:xfrm flipH="1" flipV="1">
          <a:off x="9978571" y="4313541"/>
          <a:ext cx="318926" cy="4011"/>
        </a:xfrm>
        <a:prstGeom prst="straightConnector1">
          <a:avLst/>
        </a:prstGeom>
        <a:ln w="317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</xdr:col>
      <xdr:colOff>11339</xdr:colOff>
      <xdr:row>0</xdr:row>
      <xdr:rowOff>181428</xdr:rowOff>
    </xdr:from>
    <xdr:to>
      <xdr:col>4</xdr:col>
      <xdr:colOff>22679</xdr:colOff>
      <xdr:row>4</xdr:row>
      <xdr:rowOff>204107</xdr:rowOff>
    </xdr:to>
    <xdr:pic>
      <xdr:nvPicPr>
        <xdr:cNvPr id="19" name="Image 1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66875" y="181428"/>
          <a:ext cx="2131786" cy="8391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A1A3E-ACF8-BB42-82AB-A9CB64958461}">
  <sheetPr codeName="Feuil1"/>
  <dimension ref="C1:M36"/>
  <sheetViews>
    <sheetView tabSelected="1" zoomScale="112" zoomScaleNormal="112" workbookViewId="0">
      <selection activeCell="O8" sqref="O8"/>
    </sheetView>
  </sheetViews>
  <sheetFormatPr baseColWidth="10" defaultColWidth="10.83203125" defaultRowHeight="15" x14ac:dyDescent="0.2"/>
  <cols>
    <col min="1" max="2" width="10.83203125" style="1"/>
    <col min="3" max="3" width="13.33203125" style="1" customWidth="1"/>
    <col min="4" max="4" width="14.5" style="1" customWidth="1"/>
    <col min="5" max="5" width="7.83203125" style="1" customWidth="1"/>
    <col min="6" max="6" width="13.6640625" style="1" customWidth="1"/>
    <col min="7" max="7" width="9.33203125" style="1" customWidth="1"/>
    <col min="8" max="8" width="1.33203125" style="1" customWidth="1"/>
    <col min="9" max="9" width="17.5" style="1" customWidth="1"/>
    <col min="10" max="10" width="18.83203125" style="1" customWidth="1"/>
    <col min="11" max="11" width="14.5" style="1" customWidth="1"/>
    <col min="12" max="16384" width="10.83203125" style="1"/>
  </cols>
  <sheetData>
    <row r="1" spans="3:11" ht="16" x14ac:dyDescent="0.2">
      <c r="C1" s="61" t="s">
        <v>0</v>
      </c>
      <c r="D1" s="62"/>
      <c r="E1" s="62"/>
      <c r="F1" s="62"/>
      <c r="G1" s="62"/>
      <c r="H1" s="62"/>
      <c r="I1" s="62"/>
      <c r="J1" s="62"/>
      <c r="K1" s="63"/>
    </row>
    <row r="2" spans="3:11" ht="16" thickBot="1" x14ac:dyDescent="0.25">
      <c r="C2" s="7"/>
      <c r="D2" s="5"/>
      <c r="E2" s="5"/>
      <c r="F2" s="5"/>
      <c r="G2" s="5"/>
      <c r="H2" s="5"/>
      <c r="I2" s="5"/>
      <c r="J2" s="12" t="s">
        <v>18</v>
      </c>
      <c r="K2" s="13" t="s">
        <v>1</v>
      </c>
    </row>
    <row r="3" spans="3:11" ht="16" x14ac:dyDescent="0.2">
      <c r="C3" s="7"/>
      <c r="D3" s="5"/>
      <c r="E3" s="5"/>
      <c r="F3" s="5"/>
      <c r="G3" s="5"/>
      <c r="H3" s="5"/>
      <c r="I3" s="14" t="s">
        <v>19</v>
      </c>
      <c r="J3" s="48" t="str">
        <f>CONCATENATE(K23," ","AH")</f>
        <v>100 AH</v>
      </c>
      <c r="K3" s="50">
        <f>ROUNDUP(E25/K23,0)</f>
        <v>11</v>
      </c>
    </row>
    <row r="4" spans="3:11" ht="16" x14ac:dyDescent="0.2">
      <c r="C4" s="7"/>
      <c r="D4" s="5"/>
      <c r="E4" s="5"/>
      <c r="F4" s="5"/>
      <c r="G4" s="5"/>
      <c r="H4" s="5"/>
      <c r="I4" s="15" t="s">
        <v>28</v>
      </c>
      <c r="J4" s="49" t="str">
        <f>CONCATENATE(K24," ","W")</f>
        <v>250 W</v>
      </c>
      <c r="K4" s="51">
        <f>ROUNDUP(((K19/K25/K24)*(1+E27)),0)*(1+E28)</f>
        <v>12</v>
      </c>
    </row>
    <row r="5" spans="3:11" ht="17" thickBot="1" x14ac:dyDescent="0.25">
      <c r="C5" s="7"/>
      <c r="D5" s="5"/>
      <c r="E5" s="5"/>
      <c r="F5" s="5"/>
      <c r="G5" s="5"/>
      <c r="H5" s="5"/>
      <c r="I5" s="16" t="s">
        <v>27</v>
      </c>
      <c r="J5" s="17"/>
      <c r="K5" s="52">
        <f>K19/1000</f>
        <v>7.8</v>
      </c>
    </row>
    <row r="6" spans="3:11" ht="16" thickBot="1" x14ac:dyDescent="0.25">
      <c r="C6" s="30"/>
      <c r="D6" s="31"/>
      <c r="E6" s="31" t="s">
        <v>1</v>
      </c>
      <c r="F6" s="31" t="s">
        <v>2</v>
      </c>
      <c r="G6" s="31" t="s">
        <v>3</v>
      </c>
      <c r="H6" s="5"/>
      <c r="I6" s="32" t="s">
        <v>4</v>
      </c>
      <c r="J6" s="32" t="s">
        <v>5</v>
      </c>
      <c r="K6" s="33" t="s">
        <v>6</v>
      </c>
    </row>
    <row r="7" spans="3:11" x14ac:dyDescent="0.2">
      <c r="C7" s="37" t="s">
        <v>7</v>
      </c>
      <c r="D7" s="38"/>
      <c r="E7" s="39"/>
      <c r="F7" s="39"/>
      <c r="G7" s="39"/>
      <c r="H7" s="40"/>
      <c r="I7" s="39"/>
      <c r="J7" s="39"/>
      <c r="K7" s="41"/>
    </row>
    <row r="8" spans="3:11" x14ac:dyDescent="0.2">
      <c r="C8" s="26"/>
      <c r="D8" s="27" t="s">
        <v>8</v>
      </c>
      <c r="E8" s="27">
        <v>20</v>
      </c>
      <c r="F8" s="27">
        <v>5</v>
      </c>
      <c r="G8" s="2">
        <f t="shared" ref="G8:G18" si="0">E8*F8</f>
        <v>100</v>
      </c>
      <c r="H8" s="5"/>
      <c r="I8" s="3">
        <f>G8</f>
        <v>100</v>
      </c>
      <c r="J8" s="27">
        <v>12</v>
      </c>
      <c r="K8" s="46">
        <f t="shared" ref="K8:K18" si="1">I8*J8</f>
        <v>1200</v>
      </c>
    </row>
    <row r="9" spans="3:11" x14ac:dyDescent="0.2">
      <c r="C9" s="26"/>
      <c r="D9" s="27" t="s">
        <v>9</v>
      </c>
      <c r="E9" s="27">
        <v>0</v>
      </c>
      <c r="F9" s="27">
        <v>60</v>
      </c>
      <c r="G9" s="2">
        <f t="shared" si="0"/>
        <v>0</v>
      </c>
      <c r="H9" s="5"/>
      <c r="I9" s="3">
        <f t="shared" ref="I9:I18" si="2">G9</f>
        <v>0</v>
      </c>
      <c r="J9" s="27">
        <v>12</v>
      </c>
      <c r="K9" s="46">
        <f t="shared" si="1"/>
        <v>0</v>
      </c>
    </row>
    <row r="10" spans="3:11" x14ac:dyDescent="0.2">
      <c r="C10" s="26"/>
      <c r="D10" s="27" t="s">
        <v>10</v>
      </c>
      <c r="E10" s="27">
        <v>0</v>
      </c>
      <c r="F10" s="27">
        <v>60</v>
      </c>
      <c r="G10" s="2">
        <f t="shared" si="0"/>
        <v>0</v>
      </c>
      <c r="H10" s="5"/>
      <c r="I10" s="3">
        <f t="shared" si="2"/>
        <v>0</v>
      </c>
      <c r="J10" s="27">
        <v>12</v>
      </c>
      <c r="K10" s="46">
        <f t="shared" si="1"/>
        <v>0</v>
      </c>
    </row>
    <row r="11" spans="3:11" x14ac:dyDescent="0.2">
      <c r="C11" s="26"/>
      <c r="D11" s="27"/>
      <c r="E11" s="27"/>
      <c r="F11" s="27"/>
      <c r="G11" s="2">
        <f t="shared" si="0"/>
        <v>0</v>
      </c>
      <c r="H11" s="5"/>
      <c r="I11" s="3">
        <f t="shared" si="2"/>
        <v>0</v>
      </c>
      <c r="J11" s="27"/>
      <c r="K11" s="46">
        <f t="shared" si="1"/>
        <v>0</v>
      </c>
    </row>
    <row r="12" spans="3:11" x14ac:dyDescent="0.2">
      <c r="C12" s="26"/>
      <c r="D12" s="27"/>
      <c r="E12" s="27"/>
      <c r="F12" s="27"/>
      <c r="G12" s="2">
        <f t="shared" si="0"/>
        <v>0</v>
      </c>
      <c r="H12" s="5"/>
      <c r="I12" s="3">
        <f t="shared" si="2"/>
        <v>0</v>
      </c>
      <c r="J12" s="27"/>
      <c r="K12" s="46">
        <f t="shared" si="1"/>
        <v>0</v>
      </c>
    </row>
    <row r="13" spans="3:11" x14ac:dyDescent="0.2">
      <c r="C13" s="26"/>
      <c r="D13" s="27"/>
      <c r="E13" s="27"/>
      <c r="F13" s="27"/>
      <c r="G13" s="2">
        <f t="shared" si="0"/>
        <v>0</v>
      </c>
      <c r="H13" s="5"/>
      <c r="I13" s="3">
        <f t="shared" si="2"/>
        <v>0</v>
      </c>
      <c r="J13" s="27"/>
      <c r="K13" s="46">
        <f t="shared" si="1"/>
        <v>0</v>
      </c>
    </row>
    <row r="14" spans="3:11" x14ac:dyDescent="0.2">
      <c r="C14" s="26" t="s">
        <v>11</v>
      </c>
      <c r="D14" s="27"/>
      <c r="E14" s="27">
        <v>1</v>
      </c>
      <c r="F14" s="27">
        <v>350</v>
      </c>
      <c r="G14" s="2">
        <f t="shared" si="0"/>
        <v>350</v>
      </c>
      <c r="H14" s="5"/>
      <c r="I14" s="3">
        <f t="shared" si="2"/>
        <v>350</v>
      </c>
      <c r="J14" s="27">
        <v>12</v>
      </c>
      <c r="K14" s="46">
        <f t="shared" si="1"/>
        <v>4200</v>
      </c>
    </row>
    <row r="15" spans="3:11" x14ac:dyDescent="0.2">
      <c r="C15" s="26" t="s">
        <v>12</v>
      </c>
      <c r="D15" s="27"/>
      <c r="E15" s="27">
        <v>5</v>
      </c>
      <c r="F15" s="27">
        <v>35</v>
      </c>
      <c r="G15" s="2">
        <f t="shared" si="0"/>
        <v>175</v>
      </c>
      <c r="H15" s="5"/>
      <c r="I15" s="3">
        <f t="shared" si="2"/>
        <v>175</v>
      </c>
      <c r="J15" s="27">
        <v>6</v>
      </c>
      <c r="K15" s="46">
        <f t="shared" si="1"/>
        <v>1050</v>
      </c>
    </row>
    <row r="16" spans="3:11" x14ac:dyDescent="0.2">
      <c r="C16" s="26" t="s">
        <v>13</v>
      </c>
      <c r="D16" s="27"/>
      <c r="E16" s="27">
        <v>1</v>
      </c>
      <c r="F16" s="27">
        <v>45</v>
      </c>
      <c r="G16" s="2">
        <f t="shared" si="0"/>
        <v>45</v>
      </c>
      <c r="H16" s="5"/>
      <c r="I16" s="3">
        <f t="shared" si="2"/>
        <v>45</v>
      </c>
      <c r="J16" s="27">
        <v>15</v>
      </c>
      <c r="K16" s="46">
        <f t="shared" si="1"/>
        <v>675</v>
      </c>
    </row>
    <row r="17" spans="3:13" x14ac:dyDescent="0.2">
      <c r="C17" s="26" t="s">
        <v>14</v>
      </c>
      <c r="D17" s="27"/>
      <c r="E17" s="27">
        <v>0</v>
      </c>
      <c r="F17" s="27">
        <v>50</v>
      </c>
      <c r="G17" s="2">
        <f t="shared" si="0"/>
        <v>0</v>
      </c>
      <c r="H17" s="5"/>
      <c r="I17" s="3">
        <f t="shared" si="2"/>
        <v>0</v>
      </c>
      <c r="J17" s="27">
        <v>9</v>
      </c>
      <c r="K17" s="46">
        <f t="shared" si="1"/>
        <v>0</v>
      </c>
    </row>
    <row r="18" spans="3:13" ht="16" thickBot="1" x14ac:dyDescent="0.25">
      <c r="C18" s="42" t="s">
        <v>15</v>
      </c>
      <c r="D18" s="43"/>
      <c r="E18" s="43">
        <v>1</v>
      </c>
      <c r="F18" s="43">
        <v>45</v>
      </c>
      <c r="G18" s="44">
        <f t="shared" si="0"/>
        <v>45</v>
      </c>
      <c r="H18" s="8"/>
      <c r="I18" s="45">
        <f t="shared" si="2"/>
        <v>45</v>
      </c>
      <c r="J18" s="43">
        <v>15</v>
      </c>
      <c r="K18" s="47">
        <f t="shared" si="1"/>
        <v>675</v>
      </c>
    </row>
    <row r="19" spans="3:13" ht="16" hidden="1" x14ac:dyDescent="0.2">
      <c r="C19" s="67" t="s">
        <v>16</v>
      </c>
      <c r="D19" s="68"/>
      <c r="E19" s="68"/>
      <c r="F19" s="68"/>
      <c r="G19" s="34">
        <f>SUM(G7:G18)</f>
        <v>715</v>
      </c>
      <c r="H19" s="5"/>
      <c r="I19" s="35">
        <f>SUM(I7:I18)</f>
        <v>715</v>
      </c>
      <c r="J19" s="35">
        <f>SUM(J7:J18)</f>
        <v>93</v>
      </c>
      <c r="K19" s="36">
        <f>SUM(K7:K18)</f>
        <v>7800</v>
      </c>
      <c r="L19" s="4"/>
      <c r="M19" s="4"/>
    </row>
    <row r="20" spans="3:13" ht="16" hidden="1" x14ac:dyDescent="0.2">
      <c r="C20" s="69" t="s">
        <v>17</v>
      </c>
      <c r="D20" s="70"/>
      <c r="E20" s="70"/>
      <c r="F20" s="70"/>
      <c r="G20" s="70"/>
      <c r="H20" s="5"/>
      <c r="I20" s="5"/>
      <c r="J20" s="5"/>
      <c r="K20" s="9">
        <f>K19*30/1000</f>
        <v>234</v>
      </c>
    </row>
    <row r="21" spans="3:13" x14ac:dyDescent="0.2">
      <c r="C21" s="22" t="s">
        <v>29</v>
      </c>
      <c r="D21" s="18"/>
      <c r="E21" s="18"/>
      <c r="F21" s="18"/>
      <c r="G21" s="18"/>
      <c r="H21" s="5"/>
      <c r="I21" s="10" t="s">
        <v>31</v>
      </c>
      <c r="J21" s="5"/>
      <c r="K21" s="6"/>
    </row>
    <row r="22" spans="3:13" x14ac:dyDescent="0.2">
      <c r="C22" s="65" t="s">
        <v>20</v>
      </c>
      <c r="D22" s="66"/>
      <c r="E22" s="19">
        <v>12</v>
      </c>
      <c r="F22" s="18"/>
      <c r="G22" s="18"/>
      <c r="H22" s="5"/>
      <c r="I22" s="64" t="s">
        <v>36</v>
      </c>
      <c r="J22" s="64"/>
      <c r="K22" s="28">
        <v>12</v>
      </c>
    </row>
    <row r="23" spans="3:13" x14ac:dyDescent="0.2">
      <c r="C23" s="65" t="s">
        <v>21</v>
      </c>
      <c r="D23" s="66"/>
      <c r="E23" s="20">
        <f>I19/E22</f>
        <v>59.583333333333336</v>
      </c>
      <c r="F23" s="18"/>
      <c r="G23" s="18"/>
      <c r="H23" s="5"/>
      <c r="I23" s="64" t="s">
        <v>21</v>
      </c>
      <c r="J23" s="64"/>
      <c r="K23" s="28">
        <v>100</v>
      </c>
    </row>
    <row r="24" spans="3:13" x14ac:dyDescent="0.2">
      <c r="C24" s="65" t="s">
        <v>33</v>
      </c>
      <c r="D24" s="66"/>
      <c r="E24" s="20">
        <f>E23*K22</f>
        <v>715</v>
      </c>
      <c r="F24" s="18"/>
      <c r="G24" s="18"/>
      <c r="H24" s="5"/>
      <c r="I24" s="64" t="s">
        <v>24</v>
      </c>
      <c r="J24" s="64"/>
      <c r="K24" s="28">
        <v>250</v>
      </c>
    </row>
    <row r="25" spans="3:13" ht="16" thickBot="1" x14ac:dyDescent="0.25">
      <c r="C25" s="72" t="s">
        <v>25</v>
      </c>
      <c r="D25" s="73"/>
      <c r="E25" s="23">
        <f>E24*(1+E29)</f>
        <v>1072.5</v>
      </c>
      <c r="F25" s="24"/>
      <c r="G25" s="24"/>
      <c r="H25" s="8"/>
      <c r="I25" s="71" t="s">
        <v>22</v>
      </c>
      <c r="J25" s="71"/>
      <c r="K25" s="29">
        <v>8</v>
      </c>
    </row>
    <row r="26" spans="3:13" hidden="1" x14ac:dyDescent="0.2">
      <c r="C26" s="22" t="s">
        <v>30</v>
      </c>
      <c r="D26" s="18"/>
      <c r="E26" s="18"/>
      <c r="F26" s="18"/>
      <c r="G26" s="18"/>
      <c r="H26" s="5"/>
      <c r="I26" s="5"/>
      <c r="J26" s="5"/>
      <c r="K26" s="11"/>
    </row>
    <row r="27" spans="3:13" hidden="1" x14ac:dyDescent="0.2">
      <c r="C27" s="65" t="s">
        <v>23</v>
      </c>
      <c r="D27" s="66"/>
      <c r="E27" s="21">
        <v>0.8</v>
      </c>
      <c r="F27" s="18"/>
      <c r="G27" s="18"/>
      <c r="H27" s="5"/>
      <c r="I27" s="5"/>
      <c r="J27" s="5"/>
      <c r="K27" s="11"/>
    </row>
    <row r="28" spans="3:13" hidden="1" x14ac:dyDescent="0.2">
      <c r="C28" s="65" t="s">
        <v>26</v>
      </c>
      <c r="D28" s="66"/>
      <c r="E28" s="21">
        <v>0.5</v>
      </c>
      <c r="F28" s="18"/>
      <c r="G28" s="18"/>
      <c r="H28" s="5"/>
      <c r="I28" s="5"/>
      <c r="J28" s="5"/>
      <c r="K28" s="6"/>
    </row>
    <row r="29" spans="3:13" hidden="1" x14ac:dyDescent="0.2">
      <c r="C29" s="65" t="s">
        <v>32</v>
      </c>
      <c r="D29" s="66"/>
      <c r="E29" s="21">
        <v>0.5</v>
      </c>
      <c r="F29" s="18"/>
      <c r="G29" s="18"/>
      <c r="H29" s="5"/>
      <c r="I29" s="5"/>
      <c r="J29" s="5"/>
      <c r="K29" s="6"/>
    </row>
    <row r="30" spans="3:13" x14ac:dyDescent="0.2">
      <c r="C30" s="54" t="s">
        <v>37</v>
      </c>
      <c r="D30" s="25"/>
      <c r="E30" s="25"/>
      <c r="F30" s="25"/>
      <c r="G30" s="25"/>
      <c r="H30" s="25"/>
      <c r="I30" s="25"/>
      <c r="J30" s="25"/>
      <c r="K30" s="55"/>
    </row>
    <row r="31" spans="3:13" x14ac:dyDescent="0.2">
      <c r="C31" s="56" t="s">
        <v>34</v>
      </c>
      <c r="D31" s="53"/>
      <c r="E31" s="53"/>
      <c r="F31" s="53"/>
      <c r="G31" s="53"/>
      <c r="H31" s="53"/>
      <c r="I31" s="53"/>
      <c r="J31" s="53"/>
      <c r="K31" s="57"/>
    </row>
    <row r="32" spans="3:13" x14ac:dyDescent="0.2">
      <c r="C32" s="56" t="s">
        <v>35</v>
      </c>
      <c r="D32" s="53"/>
      <c r="E32" s="53"/>
      <c r="F32" s="53"/>
      <c r="G32" s="53"/>
      <c r="H32" s="53"/>
      <c r="I32" s="53"/>
      <c r="J32" s="53"/>
      <c r="K32" s="57"/>
    </row>
    <row r="33" spans="3:11" x14ac:dyDescent="0.2">
      <c r="C33" s="56" t="s">
        <v>39</v>
      </c>
      <c r="D33" s="53"/>
      <c r="E33" s="53"/>
      <c r="F33" s="53"/>
      <c r="G33" s="53"/>
      <c r="H33" s="53"/>
      <c r="I33" s="53"/>
      <c r="J33" s="53"/>
      <c r="K33" s="57"/>
    </row>
    <row r="34" spans="3:11" x14ac:dyDescent="0.2">
      <c r="C34" s="56" t="s">
        <v>40</v>
      </c>
      <c r="D34" s="53"/>
      <c r="E34" s="53"/>
      <c r="F34" s="53"/>
      <c r="G34" s="53"/>
      <c r="H34" s="53"/>
      <c r="I34" s="53"/>
      <c r="J34" s="53"/>
      <c r="K34" s="57"/>
    </row>
    <row r="35" spans="3:11" x14ac:dyDescent="0.2">
      <c r="C35" s="56" t="s">
        <v>41</v>
      </c>
      <c r="D35" s="53"/>
      <c r="E35" s="53"/>
      <c r="F35" s="53"/>
      <c r="G35" s="53"/>
      <c r="H35" s="53"/>
      <c r="I35" s="53"/>
      <c r="J35" s="53"/>
      <c r="K35" s="57"/>
    </row>
    <row r="36" spans="3:11" ht="16" thickBot="1" x14ac:dyDescent="0.25">
      <c r="C36" s="58" t="s">
        <v>38</v>
      </c>
      <c r="D36" s="59"/>
      <c r="E36" s="59"/>
      <c r="F36" s="59"/>
      <c r="G36" s="59"/>
      <c r="H36" s="59"/>
      <c r="I36" s="59"/>
      <c r="J36" s="59"/>
      <c r="K36" s="60"/>
    </row>
  </sheetData>
  <sheetProtection algorithmName="SHA-512" hashValue="5eayPDmy2tLN6383y9TyQDMsCtPB6IW888cafrTI81m5Fl0UmjpDl2u0JJElPJSbtTynDubEvjiFkQB+ucy2Qw==" saltValue="axnP4hu0K27gbRDEjaVFCQ==" spinCount="100000" sheet="1" objects="1" scenarios="1"/>
  <mergeCells count="14">
    <mergeCell ref="C1:K1"/>
    <mergeCell ref="I22:J22"/>
    <mergeCell ref="C28:D28"/>
    <mergeCell ref="C29:D29"/>
    <mergeCell ref="C23:D23"/>
    <mergeCell ref="C24:D24"/>
    <mergeCell ref="C19:F19"/>
    <mergeCell ref="C20:G20"/>
    <mergeCell ref="I23:J23"/>
    <mergeCell ref="I24:J24"/>
    <mergeCell ref="I25:J25"/>
    <mergeCell ref="C22:D22"/>
    <mergeCell ref="C27:D27"/>
    <mergeCell ref="C25:D25"/>
  </mergeCells>
  <pageMargins left="0.7" right="0.7" top="0.75" bottom="0.75" header="0.3" footer="0.3"/>
  <pageSetup paperSize="9" scale="62" orientation="portrait" horizontalDpi="0" verticalDpi="0"/>
  <colBreaks count="1" manualBreakCount="1">
    <brk id="11" max="1048575" man="1"/>
  </col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Solar_Modele</vt:lpstr>
      <vt:lpstr>Solar_Modele!Zone_d_impression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zida boureima</dc:creator>
  <cp:lastModifiedBy>Microsoft Office User</cp:lastModifiedBy>
  <cp:lastPrinted>2018-05-21T10:19:28Z</cp:lastPrinted>
  <dcterms:created xsi:type="dcterms:W3CDTF">2018-05-05T12:54:36Z</dcterms:created>
  <dcterms:modified xsi:type="dcterms:W3CDTF">2022-03-09T20:22:25Z</dcterms:modified>
</cp:coreProperties>
</file>